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/>
  <mc:AlternateContent xmlns:mc="http://schemas.openxmlformats.org/markup-compatibility/2006">
    <mc:Choice Requires="x15">
      <x15ac:absPath xmlns:x15ac="http://schemas.microsoft.com/office/spreadsheetml/2010/11/ac" url="/Users/juancarlosrodriguez/Desktop/"/>
    </mc:Choice>
  </mc:AlternateContent>
  <xr:revisionPtr revIDLastSave="0" documentId="8_{C525C6E0-523E-6647-BBE8-AD69A9BD80AF}" xr6:coauthVersionLast="41" xr6:coauthVersionMax="41" xr10:uidLastSave="{00000000-0000-0000-0000-000000000000}"/>
  <bookViews>
    <workbookView xWindow="0" yWindow="460" windowWidth="28800" windowHeight="16200" tabRatio="921" activeTab="1" xr2:uid="{00000000-000D-0000-FFFF-FFFF00000000}"/>
  </bookViews>
  <sheets>
    <sheet name="CÁLCULO DEL TAMAÑO DE MUESTRA" sheetId="4" r:id="rId1"/>
    <sheet name="ERROR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" l="1"/>
  <c r="C5" i="3"/>
  <c r="C7" i="4"/>
  <c r="H3" i="4"/>
  <c r="I2" i="4"/>
  <c r="J2" i="4" s="1"/>
  <c r="I3" i="4"/>
  <c r="G4" i="4"/>
  <c r="G5" i="4"/>
  <c r="G6" i="4" s="1"/>
  <c r="H4" i="4"/>
  <c r="I4" i="4"/>
  <c r="H5" i="4"/>
  <c r="H6" i="4" l="1"/>
  <c r="I6" i="4"/>
  <c r="G7" i="4"/>
  <c r="J6" i="4"/>
  <c r="J4" i="4"/>
  <c r="J3" i="4"/>
  <c r="K2" i="4"/>
  <c r="J5" i="4"/>
  <c r="I5" i="4"/>
  <c r="L2" i="4" l="1"/>
  <c r="K4" i="4"/>
  <c r="K5" i="4"/>
  <c r="K3" i="4"/>
  <c r="K6" i="4"/>
  <c r="G8" i="4"/>
  <c r="K7" i="4"/>
  <c r="H7" i="4"/>
  <c r="L7" i="4"/>
  <c r="I7" i="4"/>
  <c r="J7" i="4"/>
  <c r="J8" i="4" l="1"/>
  <c r="K8" i="4"/>
  <c r="G9" i="4"/>
  <c r="H8" i="4"/>
  <c r="L8" i="4"/>
  <c r="I8" i="4"/>
  <c r="L3" i="4"/>
  <c r="M2" i="4"/>
  <c r="M8" i="4" s="1"/>
  <c r="L4" i="4"/>
  <c r="L5" i="4"/>
  <c r="L6" i="4"/>
  <c r="G10" i="4" l="1"/>
  <c r="I9" i="4"/>
  <c r="J9" i="4"/>
  <c r="K9" i="4"/>
  <c r="M9" i="4"/>
  <c r="H9" i="4"/>
  <c r="L9" i="4"/>
  <c r="M4" i="4"/>
  <c r="M5" i="4"/>
  <c r="M3" i="4"/>
  <c r="M6" i="4"/>
  <c r="M7" i="4"/>
  <c r="H10" i="4" l="1"/>
  <c r="L10" i="4"/>
  <c r="M10" i="4"/>
  <c r="I10" i="4"/>
  <c r="G11" i="4"/>
  <c r="J10" i="4"/>
  <c r="K10" i="4"/>
  <c r="G12" i="4" l="1"/>
  <c r="K11" i="4"/>
  <c r="H11" i="4"/>
  <c r="L11" i="4"/>
  <c r="I11" i="4"/>
  <c r="J11" i="4"/>
  <c r="M11" i="4"/>
  <c r="J12" i="4" l="1"/>
  <c r="M12" i="4"/>
  <c r="K12" i="4"/>
  <c r="G13" i="4"/>
  <c r="H12" i="4"/>
  <c r="L12" i="4"/>
  <c r="I12" i="4"/>
  <c r="G14" i="4" l="1"/>
  <c r="I13" i="4"/>
  <c r="J13" i="4"/>
  <c r="K13" i="4"/>
  <c r="M13" i="4"/>
  <c r="H13" i="4"/>
  <c r="L13" i="4"/>
  <c r="H14" i="4" l="1"/>
  <c r="L14" i="4"/>
  <c r="M14" i="4"/>
  <c r="I14" i="4"/>
  <c r="G15" i="4"/>
  <c r="J14" i="4"/>
  <c r="K14" i="4"/>
  <c r="G16" i="4" l="1"/>
  <c r="K15" i="4"/>
  <c r="H15" i="4"/>
  <c r="L15" i="4"/>
  <c r="I15" i="4"/>
  <c r="J15" i="4"/>
  <c r="M15" i="4"/>
  <c r="J16" i="4" l="1"/>
  <c r="M16" i="4"/>
  <c r="K16" i="4"/>
  <c r="G17" i="4"/>
  <c r="I16" i="4"/>
  <c r="L16" i="4"/>
  <c r="H16" i="4"/>
  <c r="G18" i="4" l="1"/>
  <c r="I17" i="4"/>
  <c r="J17" i="4"/>
  <c r="M17" i="4"/>
  <c r="L17" i="4"/>
  <c r="H17" i="4"/>
  <c r="K17" i="4"/>
  <c r="H18" i="4" l="1"/>
  <c r="L18" i="4"/>
  <c r="M18" i="4"/>
  <c r="I18" i="4"/>
  <c r="G19" i="4"/>
  <c r="J18" i="4"/>
  <c r="K18" i="4"/>
  <c r="G20" i="4" l="1"/>
  <c r="K19" i="4"/>
  <c r="H19" i="4"/>
  <c r="L19" i="4"/>
  <c r="J19" i="4"/>
  <c r="M19" i="4"/>
  <c r="I19" i="4"/>
  <c r="J20" i="4" l="1"/>
  <c r="M20" i="4"/>
  <c r="K20" i="4"/>
  <c r="H20" i="4"/>
  <c r="I20" i="4"/>
  <c r="L20" i="4"/>
</calcChain>
</file>

<file path=xl/sharedStrings.xml><?xml version="1.0" encoding="utf-8"?>
<sst xmlns="http://schemas.openxmlformats.org/spreadsheetml/2006/main" count="16" uniqueCount="12">
  <si>
    <t>CÁLCULO DEL ERROR MUESTRAL PARA POBLACIONES FINITAS</t>
  </si>
  <si>
    <t>CÁLCULO DEL ERROR MUESTRAL PARA POBLACIONES INFINITAS</t>
  </si>
  <si>
    <t>CÁLCULO DEL TAMAÑO DE UNA MUESTRA</t>
  </si>
  <si>
    <t>ERROR</t>
  </si>
  <si>
    <t>TAMAÑO POBLACIÓN</t>
  </si>
  <si>
    <t>TAMAÑO MUESTRA</t>
  </si>
  <si>
    <t>TAMAÑO DE LA MUESTRA</t>
  </si>
  <si>
    <t>Precisión</t>
  </si>
  <si>
    <t>N</t>
  </si>
  <si>
    <t>NIVEL DE CONFIANZA</t>
  </si>
  <si>
    <t xml:space="preserve">TAMAÑO DE LA MUESTRA = </t>
  </si>
  <si>
    <t>ERROR MUESTRAL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</si>
</sst>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9" x14ac:knownFonts="1">
    <font>
      <sz val="10"/>
      <name val="Arial"/>
    </font>
    <font>
      <sz val="10"/>
      <name val="Arial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0"/>
      <color indexed="5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/>
    <xf numFmtId="165" fontId="3" fillId="3" borderId="0" xfId="1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3" fontId="3" fillId="2" borderId="0" xfId="0" applyNumberFormat="1" applyFont="1" applyFill="1"/>
    <xf numFmtId="3" fontId="3" fillId="2" borderId="7" xfId="0" applyNumberFormat="1" applyFont="1" applyFill="1" applyBorder="1"/>
    <xf numFmtId="9" fontId="8" fillId="2" borderId="7" xfId="0" applyNumberFormat="1" applyFont="1" applyFill="1" applyBorder="1"/>
    <xf numFmtId="164" fontId="8" fillId="2" borderId="7" xfId="0" applyNumberFormat="1" applyFont="1" applyFill="1" applyBorder="1"/>
    <xf numFmtId="0" fontId="8" fillId="2" borderId="7" xfId="0" applyFont="1" applyFill="1" applyBorder="1"/>
    <xf numFmtId="9" fontId="3" fillId="2" borderId="0" xfId="0" applyNumberFormat="1" applyFont="1" applyFill="1"/>
    <xf numFmtId="2" fontId="3" fillId="2" borderId="0" xfId="0" applyNumberFormat="1" applyFont="1" applyFill="1"/>
    <xf numFmtId="0" fontId="3" fillId="2" borderId="0" xfId="0" applyFont="1" applyFill="1" applyAlignment="1">
      <alignment horizontal="right"/>
    </xf>
    <xf numFmtId="9" fontId="3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698500</xdr:colOff>
          <xdr:row>7</xdr:row>
          <xdr:rowOff>127000</xdr:rowOff>
        </xdr:from>
        <xdr:to>
          <xdr:col>1</xdr:col>
          <xdr:colOff>1638300</xdr:colOff>
          <xdr:row>12</xdr:row>
          <xdr:rowOff>88900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749300</xdr:colOff>
          <xdr:row>1</xdr:row>
          <xdr:rowOff>127000</xdr:rowOff>
        </xdr:from>
        <xdr:to>
          <xdr:col>6</xdr:col>
          <xdr:colOff>25400</xdr:colOff>
          <xdr:row>5</xdr:row>
          <xdr:rowOff>25400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584200</xdr:colOff>
          <xdr:row>8</xdr:row>
          <xdr:rowOff>0</xdr:rowOff>
        </xdr:from>
        <xdr:to>
          <xdr:col>6</xdr:col>
          <xdr:colOff>406400</xdr:colOff>
          <xdr:row>13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0"/>
  <sheetViews>
    <sheetView showGridLines="0" zoomScale="120" workbookViewId="0">
      <selection activeCell="C12" sqref="C12"/>
    </sheetView>
  </sheetViews>
  <sheetFormatPr baseColWidth="10" defaultColWidth="11.5" defaultRowHeight="14" x14ac:dyDescent="0.2"/>
  <cols>
    <col min="1" max="1" width="10.6640625" style="1" customWidth="1"/>
    <col min="2" max="2" width="33.6640625" style="1" bestFit="1" customWidth="1"/>
    <col min="3" max="3" width="6.5" style="1" bestFit="1" customWidth="1"/>
    <col min="4" max="4" width="3.6640625" style="1" customWidth="1"/>
    <col min="5" max="6" width="2.5" style="1" bestFit="1" customWidth="1"/>
    <col min="7" max="7" width="7" style="1" bestFit="1" customWidth="1"/>
    <col min="8" max="8" width="6.5" style="1" bestFit="1" customWidth="1"/>
    <col min="9" max="11" width="5.5" style="1" bestFit="1" customWidth="1"/>
    <col min="12" max="13" width="4.83203125" style="1" bestFit="1" customWidth="1"/>
    <col min="14" max="16384" width="11.5" style="1"/>
  </cols>
  <sheetData>
    <row r="1" spans="2:13" ht="16" x14ac:dyDescent="0.2">
      <c r="B1" s="26" t="s">
        <v>2</v>
      </c>
      <c r="C1" s="26"/>
      <c r="D1" s="7"/>
      <c r="E1"/>
      <c r="F1"/>
      <c r="H1" s="20" t="s">
        <v>7</v>
      </c>
      <c r="I1" s="21"/>
      <c r="J1" s="21"/>
      <c r="K1" s="21"/>
      <c r="L1" s="21"/>
      <c r="M1" s="22"/>
    </row>
    <row r="2" spans="2:13" ht="21" x14ac:dyDescent="0.25">
      <c r="B2" s="8"/>
      <c r="E2"/>
      <c r="F2"/>
      <c r="G2"/>
      <c r="H2" s="13">
        <v>0.01</v>
      </c>
      <c r="I2" s="14">
        <f>+H2+0.01</f>
        <v>0.02</v>
      </c>
      <c r="J2" s="14">
        <f>+I2+0.005</f>
        <v>2.5000000000000001E-2</v>
      </c>
      <c r="K2" s="14">
        <f>+J2+0.005</f>
        <v>3.0000000000000002E-2</v>
      </c>
      <c r="L2" s="14">
        <f>+K2+0.005</f>
        <v>3.5000000000000003E-2</v>
      </c>
      <c r="M2" s="14">
        <f>+L2+0.005</f>
        <v>0.04</v>
      </c>
    </row>
    <row r="3" spans="2:13" x14ac:dyDescent="0.2">
      <c r="B3" s="2" t="s">
        <v>3</v>
      </c>
      <c r="C3" s="5">
        <v>0.02</v>
      </c>
      <c r="D3" s="5"/>
      <c r="E3"/>
      <c r="F3" s="23" t="s">
        <v>8</v>
      </c>
      <c r="G3" s="15">
        <v>10000</v>
      </c>
      <c r="H3" s="12">
        <f t="shared" ref="H3:H20" si="0">($G3)/(1+((H$2*H$2)*($G3-1))/(TINV(1-$C$5,1000000)^2*0.5^2))</f>
        <v>4899.164324452765</v>
      </c>
      <c r="I3" s="12">
        <f t="shared" ref="I3:M18" si="1">($G3)/(1+((I$2*I$2)*($G3-1))/(TINV(1-$C$5,1000000)^2*0.5^2))</f>
        <v>1936.236721244381</v>
      </c>
      <c r="J3" s="12">
        <f t="shared" si="1"/>
        <v>1332.0407664601296</v>
      </c>
      <c r="K3" s="12">
        <f t="shared" si="1"/>
        <v>964.2755250533653</v>
      </c>
      <c r="L3" s="12">
        <f t="shared" si="1"/>
        <v>727.04724332459614</v>
      </c>
      <c r="M3" s="12">
        <f t="shared" si="1"/>
        <v>566.29531395759329</v>
      </c>
    </row>
    <row r="4" spans="2:13" x14ac:dyDescent="0.2">
      <c r="B4" s="2" t="s">
        <v>4</v>
      </c>
      <c r="C4" s="6">
        <v>64000</v>
      </c>
      <c r="D4" s="6"/>
      <c r="F4" s="24"/>
      <c r="G4" s="15">
        <f>+G3+1000</f>
        <v>11000</v>
      </c>
      <c r="H4" s="12">
        <f t="shared" si="0"/>
        <v>5127.508801489309</v>
      </c>
      <c r="I4" s="12">
        <f t="shared" si="1"/>
        <v>1970.9146101977465</v>
      </c>
      <c r="J4" s="12">
        <f t="shared" si="1"/>
        <v>1348.358030057309</v>
      </c>
      <c r="K4" s="12">
        <f t="shared" si="1"/>
        <v>972.79519339003696</v>
      </c>
      <c r="L4" s="12">
        <f t="shared" si="1"/>
        <v>731.87843846864564</v>
      </c>
      <c r="M4" s="12">
        <f t="shared" si="1"/>
        <v>569.22086001011337</v>
      </c>
    </row>
    <row r="5" spans="2:13" x14ac:dyDescent="0.2">
      <c r="B5" s="2" t="s">
        <v>9</v>
      </c>
      <c r="C5" s="16">
        <v>0.95</v>
      </c>
      <c r="D5"/>
      <c r="F5" s="24"/>
      <c r="G5" s="15">
        <f>+G4+1000</f>
        <v>12000</v>
      </c>
      <c r="H5" s="12">
        <f t="shared" si="0"/>
        <v>5334.7128848735765</v>
      </c>
      <c r="I5" s="12">
        <f t="shared" si="1"/>
        <v>2000.7760981164515</v>
      </c>
      <c r="J5" s="12">
        <f t="shared" si="1"/>
        <v>1362.2642769326721</v>
      </c>
      <c r="K5" s="12">
        <f t="shared" si="1"/>
        <v>980.01077175673436</v>
      </c>
      <c r="L5" s="12">
        <f t="shared" si="1"/>
        <v>735.95375387929244</v>
      </c>
      <c r="M5" s="12">
        <f t="shared" si="1"/>
        <v>571.68200527095041</v>
      </c>
    </row>
    <row r="6" spans="2:13" x14ac:dyDescent="0.2">
      <c r="D6"/>
      <c r="F6" s="24"/>
      <c r="G6" s="15">
        <f>+G5+1000</f>
        <v>13000</v>
      </c>
      <c r="H6" s="12">
        <f t="shared" si="0"/>
        <v>5523.5824900180532</v>
      </c>
      <c r="I6" s="12">
        <f t="shared" si="1"/>
        <v>2026.7594499641693</v>
      </c>
      <c r="J6" s="12">
        <f t="shared" si="1"/>
        <v>1374.2571168519671</v>
      </c>
      <c r="K6" s="12">
        <f t="shared" si="1"/>
        <v>986.2003953159093</v>
      </c>
      <c r="L6" s="12">
        <f t="shared" si="1"/>
        <v>739.43771423391263</v>
      </c>
      <c r="M6" s="12">
        <f t="shared" si="1"/>
        <v>573.78119689609503</v>
      </c>
    </row>
    <row r="7" spans="2:13" x14ac:dyDescent="0.2">
      <c r="B7" s="18" t="s">
        <v>10</v>
      </c>
      <c r="C7" s="10">
        <f>(C4)/(1+((C3*C3)*(C4-1))/(TINV(1-$C$5,1000000)^2*0.5^2))</f>
        <v>2314.1402942209493</v>
      </c>
      <c r="D7"/>
      <c r="F7" s="24"/>
      <c r="G7" s="15">
        <f>+G6+1000</f>
        <v>14000</v>
      </c>
      <c r="H7" s="12">
        <f t="shared" si="0"/>
        <v>5696.4480072565966</v>
      </c>
      <c r="I7" s="12">
        <f t="shared" si="1"/>
        <v>2049.5740844413199</v>
      </c>
      <c r="J7" s="12">
        <f t="shared" si="1"/>
        <v>1384.7060383177266</v>
      </c>
      <c r="K7" s="12">
        <f t="shared" si="1"/>
        <v>991.56835513403144</v>
      </c>
      <c r="L7" s="12">
        <f t="shared" si="1"/>
        <v>742.45032686511763</v>
      </c>
      <c r="M7" s="12">
        <f t="shared" si="1"/>
        <v>575.59281284604026</v>
      </c>
    </row>
    <row r="8" spans="2:13" x14ac:dyDescent="0.2">
      <c r="D8"/>
      <c r="F8" s="24"/>
      <c r="G8" s="15">
        <f>+G7+1000</f>
        <v>15000</v>
      </c>
      <c r="H8" s="12">
        <f t="shared" si="0"/>
        <v>5855.260942792931</v>
      </c>
      <c r="I8" s="12">
        <f t="shared" si="1"/>
        <v>2069.766334717056</v>
      </c>
      <c r="J8" s="12">
        <f t="shared" si="1"/>
        <v>1393.8911496376363</v>
      </c>
      <c r="K8" s="12">
        <f t="shared" si="1"/>
        <v>996.26807955643687</v>
      </c>
      <c r="L8" s="12">
        <f t="shared" si="1"/>
        <v>745.08118472618526</v>
      </c>
      <c r="M8" s="12">
        <f t="shared" si="1"/>
        <v>577.17215886723204</v>
      </c>
    </row>
    <row r="9" spans="2:13" x14ac:dyDescent="0.2">
      <c r="F9" s="24"/>
      <c r="G9" s="15">
        <f t="shared" ref="G9:G15" si="2">+G8+5000</f>
        <v>20000</v>
      </c>
      <c r="H9" s="12">
        <f t="shared" si="0"/>
        <v>6488.381083448824</v>
      </c>
      <c r="I9" s="12">
        <f t="shared" si="1"/>
        <v>2143.6842942511666</v>
      </c>
      <c r="J9" s="12">
        <f t="shared" si="1"/>
        <v>1427.0214508106685</v>
      </c>
      <c r="K9" s="12">
        <f t="shared" si="1"/>
        <v>1013.0738679931044</v>
      </c>
      <c r="L9" s="12">
        <f t="shared" si="1"/>
        <v>754.43785876701554</v>
      </c>
      <c r="M9" s="12">
        <f t="shared" si="1"/>
        <v>582.76878445325212</v>
      </c>
    </row>
    <row r="10" spans="2:13" x14ac:dyDescent="0.2">
      <c r="F10" s="24"/>
      <c r="G10" s="15">
        <f t="shared" si="2"/>
        <v>25000</v>
      </c>
      <c r="H10" s="12">
        <f t="shared" si="0"/>
        <v>6938.5326453289072</v>
      </c>
      <c r="I10" s="12">
        <f t="shared" si="1"/>
        <v>2190.6248151371228</v>
      </c>
      <c r="J10" s="12">
        <f t="shared" si="1"/>
        <v>1447.6665181490448</v>
      </c>
      <c r="K10" s="12">
        <f t="shared" si="1"/>
        <v>1023.4322765410102</v>
      </c>
      <c r="L10" s="12">
        <f t="shared" si="1"/>
        <v>760.16551996679834</v>
      </c>
      <c r="M10" s="12">
        <f t="shared" si="1"/>
        <v>586.17916235972586</v>
      </c>
    </row>
    <row r="11" spans="2:13" x14ac:dyDescent="0.2">
      <c r="F11" s="24"/>
      <c r="G11" s="15">
        <f t="shared" si="2"/>
        <v>30000</v>
      </c>
      <c r="H11" s="12">
        <f t="shared" si="0"/>
        <v>7275.0172351399233</v>
      </c>
      <c r="I11" s="12">
        <f t="shared" si="1"/>
        <v>2223.0774840779445</v>
      </c>
      <c r="J11" s="12">
        <f t="shared" si="1"/>
        <v>1461.7649918958489</v>
      </c>
      <c r="K11" s="12">
        <f t="shared" si="1"/>
        <v>1030.4563698521033</v>
      </c>
      <c r="L11" s="12">
        <f t="shared" si="1"/>
        <v>764.03252229395059</v>
      </c>
      <c r="M11" s="12">
        <f t="shared" si="1"/>
        <v>588.47500961492335</v>
      </c>
    </row>
    <row r="12" spans="2:13" x14ac:dyDescent="0.2">
      <c r="F12" s="24"/>
      <c r="G12" s="15">
        <f t="shared" si="2"/>
        <v>35000</v>
      </c>
      <c r="H12" s="12">
        <f t="shared" si="0"/>
        <v>7536.0613664422672</v>
      </c>
      <c r="I12" s="12">
        <f t="shared" si="1"/>
        <v>2246.8529496864767</v>
      </c>
      <c r="J12" s="12">
        <f t="shared" si="1"/>
        <v>1472.0046324313153</v>
      </c>
      <c r="K12" s="12">
        <f t="shared" si="1"/>
        <v>1035.5329006927004</v>
      </c>
      <c r="L12" s="12">
        <f t="shared" si="1"/>
        <v>766.81884238771352</v>
      </c>
      <c r="M12" s="12">
        <f t="shared" si="1"/>
        <v>590.12594199575494</v>
      </c>
    </row>
    <row r="13" spans="2:13" x14ac:dyDescent="0.2">
      <c r="F13" s="24"/>
      <c r="G13" s="15">
        <f t="shared" si="2"/>
        <v>40000</v>
      </c>
      <c r="H13" s="12">
        <f t="shared" si="0"/>
        <v>7744.4784658276139</v>
      </c>
      <c r="I13" s="12">
        <f t="shared" si="1"/>
        <v>2265.0209832601377</v>
      </c>
      <c r="J13" s="12">
        <f t="shared" si="1"/>
        <v>1479.7790037328728</v>
      </c>
      <c r="K13" s="12">
        <f t="shared" si="1"/>
        <v>1039.3732454830945</v>
      </c>
      <c r="L13" s="12">
        <f t="shared" si="1"/>
        <v>768.92195576971756</v>
      </c>
      <c r="M13" s="12">
        <f t="shared" si="1"/>
        <v>591.37023306701371</v>
      </c>
    </row>
    <row r="14" spans="2:13" x14ac:dyDescent="0.2">
      <c r="F14" s="24"/>
      <c r="G14" s="15">
        <f t="shared" si="2"/>
        <v>45000</v>
      </c>
      <c r="H14" s="12">
        <f t="shared" si="0"/>
        <v>7914.7258020416857</v>
      </c>
      <c r="I14" s="12">
        <f t="shared" si="1"/>
        <v>2279.3560916931683</v>
      </c>
      <c r="J14" s="12">
        <f t="shared" si="1"/>
        <v>1485.8827457888729</v>
      </c>
      <c r="K14" s="12">
        <f t="shared" si="1"/>
        <v>1042.3799301811248</v>
      </c>
      <c r="L14" s="12">
        <f t="shared" si="1"/>
        <v>770.56570331323223</v>
      </c>
      <c r="M14" s="12">
        <f t="shared" si="1"/>
        <v>592.34164867791856</v>
      </c>
    </row>
    <row r="15" spans="2:13" x14ac:dyDescent="0.2">
      <c r="F15" s="24"/>
      <c r="G15" s="15">
        <f t="shared" si="2"/>
        <v>50000</v>
      </c>
      <c r="H15" s="12">
        <f t="shared" si="0"/>
        <v>8056.4094287175094</v>
      </c>
      <c r="I15" s="12">
        <f t="shared" si="1"/>
        <v>2290.955488106702</v>
      </c>
      <c r="J15" s="12">
        <f t="shared" si="1"/>
        <v>1490.8021136324212</v>
      </c>
      <c r="K15" s="12">
        <f t="shared" si="1"/>
        <v>1044.7978316744968</v>
      </c>
      <c r="L15" s="12">
        <f t="shared" si="1"/>
        <v>771.88577001578051</v>
      </c>
      <c r="M15" s="12">
        <f t="shared" si="1"/>
        <v>593.12108199530951</v>
      </c>
    </row>
    <row r="16" spans="2:13" x14ac:dyDescent="0.2">
      <c r="B16" s="17"/>
      <c r="F16" s="24"/>
      <c r="G16" s="15">
        <f>+G15+50000</f>
        <v>100000</v>
      </c>
      <c r="H16" s="12">
        <f t="shared" si="0"/>
        <v>8762.2594169597378</v>
      </c>
      <c r="I16" s="12">
        <f t="shared" si="1"/>
        <v>2344.6479565130217</v>
      </c>
      <c r="J16" s="12">
        <f t="shared" si="1"/>
        <v>1513.3484619318717</v>
      </c>
      <c r="K16" s="12">
        <f t="shared" si="1"/>
        <v>1055.8186644167486</v>
      </c>
      <c r="L16" s="12">
        <f t="shared" si="1"/>
        <v>777.88247525910413</v>
      </c>
      <c r="M16" s="12">
        <f t="shared" si="1"/>
        <v>596.65406717332883</v>
      </c>
    </row>
    <row r="17" spans="5:13" x14ac:dyDescent="0.2">
      <c r="F17" s="24"/>
      <c r="G17" s="15">
        <f>+G16+50000</f>
        <v>150000</v>
      </c>
      <c r="H17" s="12">
        <f t="shared" si="0"/>
        <v>9025.8549072556598</v>
      </c>
      <c r="I17" s="12">
        <f t="shared" si="1"/>
        <v>2363.1091273827565</v>
      </c>
      <c r="J17" s="12">
        <f t="shared" si="1"/>
        <v>1521.0162271150266</v>
      </c>
      <c r="K17" s="12">
        <f t="shared" si="1"/>
        <v>1059.5441247331571</v>
      </c>
      <c r="L17" s="12">
        <f t="shared" si="1"/>
        <v>779.90213646316761</v>
      </c>
      <c r="M17" s="12">
        <f t="shared" si="1"/>
        <v>597.84110065409027</v>
      </c>
    </row>
    <row r="18" spans="5:13" x14ac:dyDescent="0.2">
      <c r="F18" s="24"/>
      <c r="G18" s="15">
        <f>+G17+50000</f>
        <v>200000</v>
      </c>
      <c r="H18" s="12">
        <f t="shared" si="0"/>
        <v>9163.6907925240357</v>
      </c>
      <c r="I18" s="12">
        <f t="shared" si="1"/>
        <v>2372.4491626853765</v>
      </c>
      <c r="J18" s="12">
        <f t="shared" si="1"/>
        <v>1524.87932172468</v>
      </c>
      <c r="K18" s="12">
        <f t="shared" si="1"/>
        <v>1061.4167312918717</v>
      </c>
      <c r="L18" s="12">
        <f t="shared" si="1"/>
        <v>780.91590499962831</v>
      </c>
      <c r="M18" s="12">
        <f t="shared" si="1"/>
        <v>598.43639034583066</v>
      </c>
    </row>
    <row r="19" spans="5:13" x14ac:dyDescent="0.2">
      <c r="F19" s="24"/>
      <c r="G19" s="15">
        <f>+G18+50000</f>
        <v>250000</v>
      </c>
      <c r="H19" s="12">
        <f t="shared" si="0"/>
        <v>9248.4317365464976</v>
      </c>
      <c r="I19" s="12">
        <f t="shared" ref="I19:M20" si="3">($G19)/(1+((I$2*I$2)*($G19-1))/(TINV(1-$C$5,1000000)^2*0.5^2))</f>
        <v>2378.0887073569529</v>
      </c>
      <c r="J19" s="12">
        <f t="shared" si="3"/>
        <v>1527.2066119370631</v>
      </c>
      <c r="K19" s="12">
        <f t="shared" si="3"/>
        <v>1062.5434758050628</v>
      </c>
      <c r="L19" s="12">
        <f t="shared" si="3"/>
        <v>781.52543216196898</v>
      </c>
      <c r="M19" s="12">
        <f t="shared" si="3"/>
        <v>598.79413354024916</v>
      </c>
    </row>
    <row r="20" spans="5:13" x14ac:dyDescent="0.2">
      <c r="F20" s="25"/>
      <c r="G20" s="15">
        <f>+G19+50000</f>
        <v>300000</v>
      </c>
      <c r="H20" s="12">
        <f t="shared" si="0"/>
        <v>9305.8018106922664</v>
      </c>
      <c r="I20" s="12">
        <f t="shared" si="3"/>
        <v>2381.8633227266951</v>
      </c>
      <c r="J20" s="12">
        <f t="shared" si="3"/>
        <v>1528.7620893648846</v>
      </c>
      <c r="K20" s="12">
        <f t="shared" si="3"/>
        <v>1063.2959687473506</v>
      </c>
      <c r="L20" s="12">
        <f t="shared" si="3"/>
        <v>781.93231249357711</v>
      </c>
      <c r="M20" s="12">
        <f t="shared" si="3"/>
        <v>599.0328667175296</v>
      </c>
    </row>
    <row r="21" spans="5:13" x14ac:dyDescent="0.2">
      <c r="F21"/>
    </row>
    <row r="22" spans="5:13" x14ac:dyDescent="0.2">
      <c r="F22"/>
    </row>
    <row r="23" spans="5:13" x14ac:dyDescent="0.2">
      <c r="F23"/>
    </row>
    <row r="24" spans="5:13" x14ac:dyDescent="0.2">
      <c r="F24"/>
    </row>
    <row r="29" spans="5:13" x14ac:dyDescent="0.2">
      <c r="E29"/>
    </row>
    <row r="30" spans="5:13" x14ac:dyDescent="0.2">
      <c r="E30"/>
    </row>
    <row r="31" spans="5:13" x14ac:dyDescent="0.2">
      <c r="E31"/>
    </row>
    <row r="32" spans="5:13" x14ac:dyDescent="0.2">
      <c r="E32"/>
    </row>
    <row r="33" spans="5:5" x14ac:dyDescent="0.2">
      <c r="E33"/>
    </row>
    <row r="34" spans="5:5" x14ac:dyDescent="0.2">
      <c r="E34"/>
    </row>
    <row r="35" spans="5:5" x14ac:dyDescent="0.2">
      <c r="E35"/>
    </row>
    <row r="36" spans="5:5" x14ac:dyDescent="0.2">
      <c r="E36"/>
    </row>
    <row r="37" spans="5:5" x14ac:dyDescent="0.2">
      <c r="E37"/>
    </row>
    <row r="38" spans="5:5" x14ac:dyDescent="0.2">
      <c r="E38"/>
    </row>
    <row r="39" spans="5:5" x14ac:dyDescent="0.2">
      <c r="E39"/>
    </row>
    <row r="40" spans="5:5" x14ac:dyDescent="0.2">
      <c r="E40"/>
    </row>
    <row r="41" spans="5:5" x14ac:dyDescent="0.2">
      <c r="E41"/>
    </row>
    <row r="42" spans="5:5" x14ac:dyDescent="0.2">
      <c r="E42"/>
    </row>
    <row r="43" spans="5:5" x14ac:dyDescent="0.2">
      <c r="E43"/>
    </row>
    <row r="44" spans="5:5" x14ac:dyDescent="0.2">
      <c r="E44"/>
    </row>
    <row r="45" spans="5:5" x14ac:dyDescent="0.2">
      <c r="E45"/>
    </row>
    <row r="46" spans="5:5" x14ac:dyDescent="0.2">
      <c r="E46"/>
    </row>
    <row r="47" spans="5:5" x14ac:dyDescent="0.2">
      <c r="E47"/>
    </row>
    <row r="48" spans="5:5" x14ac:dyDescent="0.2">
      <c r="E48"/>
    </row>
    <row r="49" spans="5:5" x14ac:dyDescent="0.2">
      <c r="E49"/>
    </row>
    <row r="50" spans="5:5" x14ac:dyDescent="0.2">
      <c r="E50"/>
    </row>
    <row r="51" spans="5:5" x14ac:dyDescent="0.2">
      <c r="E51"/>
    </row>
    <row r="52" spans="5:5" x14ac:dyDescent="0.2">
      <c r="E52"/>
    </row>
    <row r="53" spans="5:5" x14ac:dyDescent="0.2">
      <c r="E53"/>
    </row>
    <row r="54" spans="5:5" x14ac:dyDescent="0.2">
      <c r="E54"/>
    </row>
    <row r="55" spans="5:5" x14ac:dyDescent="0.2">
      <c r="E55"/>
    </row>
    <row r="56" spans="5:5" x14ac:dyDescent="0.2">
      <c r="E56"/>
    </row>
    <row r="57" spans="5:5" x14ac:dyDescent="0.2">
      <c r="E57"/>
    </row>
    <row r="58" spans="5:5" x14ac:dyDescent="0.2">
      <c r="E58"/>
    </row>
    <row r="59" spans="5:5" x14ac:dyDescent="0.2">
      <c r="E59"/>
    </row>
    <row r="60" spans="5:5" x14ac:dyDescent="0.2">
      <c r="E60"/>
    </row>
    <row r="61" spans="5:5" x14ac:dyDescent="0.2">
      <c r="E61"/>
    </row>
    <row r="62" spans="5:5" x14ac:dyDescent="0.2">
      <c r="E62"/>
    </row>
    <row r="63" spans="5:5" x14ac:dyDescent="0.2">
      <c r="E63"/>
    </row>
    <row r="64" spans="5:5" x14ac:dyDescent="0.2">
      <c r="E64"/>
    </row>
    <row r="65" spans="5:5" x14ac:dyDescent="0.2">
      <c r="E65"/>
    </row>
    <row r="66" spans="5:5" x14ac:dyDescent="0.2">
      <c r="E66"/>
    </row>
    <row r="67" spans="5:5" x14ac:dyDescent="0.2">
      <c r="E67"/>
    </row>
    <row r="68" spans="5:5" x14ac:dyDescent="0.2">
      <c r="E68"/>
    </row>
    <row r="69" spans="5:5" x14ac:dyDescent="0.2">
      <c r="E69"/>
    </row>
    <row r="70" spans="5:5" x14ac:dyDescent="0.2">
      <c r="E70"/>
    </row>
  </sheetData>
  <mergeCells count="3">
    <mergeCell ref="H1:M1"/>
    <mergeCell ref="F3:F20"/>
    <mergeCell ref="B1:C1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1" r:id="rId4">
          <objectPr defaultSize="0" r:id="rId5">
            <anchor moveWithCells="1">
              <from>
                <xdr:col>0</xdr:col>
                <xdr:colOff>698500</xdr:colOff>
                <xdr:row>7</xdr:row>
                <xdr:rowOff>127000</xdr:rowOff>
              </from>
              <to>
                <xdr:col>1</xdr:col>
                <xdr:colOff>1638300</xdr:colOff>
                <xdr:row>12</xdr:row>
                <xdr:rowOff>88900</xdr:rowOff>
              </to>
            </anchor>
          </objectPr>
        </oleObject>
      </mc:Choice>
      <mc:Fallback>
        <oleObject progId="Equation.3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7"/>
  <sheetViews>
    <sheetView tabSelected="1" zoomScale="120" workbookViewId="0">
      <selection activeCell="C3" sqref="C3"/>
    </sheetView>
  </sheetViews>
  <sheetFormatPr baseColWidth="10" defaultColWidth="11.5" defaultRowHeight="14" x14ac:dyDescent="0.2"/>
  <cols>
    <col min="1" max="1" width="6.1640625" style="1" customWidth="1"/>
    <col min="2" max="2" width="40.6640625" style="1" customWidth="1"/>
    <col min="3" max="16384" width="11.5" style="1"/>
  </cols>
  <sheetData>
    <row r="1" spans="2:7" ht="21" x14ac:dyDescent="0.25">
      <c r="B1" s="28" t="s">
        <v>1</v>
      </c>
      <c r="C1" s="28"/>
      <c r="D1" s="28"/>
      <c r="E1" s="28"/>
      <c r="F1" s="28"/>
      <c r="G1" s="28"/>
    </row>
    <row r="3" spans="2:7" x14ac:dyDescent="0.2">
      <c r="B3" s="2" t="s">
        <v>6</v>
      </c>
      <c r="C3" s="3">
        <v>400</v>
      </c>
    </row>
    <row r="4" spans="2:7" x14ac:dyDescent="0.2">
      <c r="B4" s="2" t="s">
        <v>9</v>
      </c>
      <c r="C4" s="19">
        <v>0.95</v>
      </c>
    </row>
    <row r="5" spans="2:7" x14ac:dyDescent="0.2">
      <c r="B5" s="1" t="s">
        <v>11</v>
      </c>
      <c r="C5" s="9">
        <f>SQRT((TINV(1-$C$4,1000000)^2*0.5^2)/C3)</f>
        <v>4.8999158920237526E-2</v>
      </c>
    </row>
    <row r="7" spans="2:7" ht="21" x14ac:dyDescent="0.25">
      <c r="B7" s="27" t="s">
        <v>0</v>
      </c>
      <c r="C7" s="27"/>
      <c r="D7" s="27"/>
      <c r="E7" s="27"/>
      <c r="F7" s="27"/>
    </row>
    <row r="9" spans="2:7" x14ac:dyDescent="0.2">
      <c r="B9" s="2" t="s">
        <v>5</v>
      </c>
      <c r="C9" s="4">
        <v>100</v>
      </c>
    </row>
    <row r="10" spans="2:7" x14ac:dyDescent="0.2">
      <c r="B10" s="2" t="s">
        <v>4</v>
      </c>
      <c r="C10" s="4">
        <v>20000</v>
      </c>
    </row>
    <row r="11" spans="2:7" x14ac:dyDescent="0.2">
      <c r="B11" s="2" t="s">
        <v>9</v>
      </c>
      <c r="C11" s="19">
        <v>0.95</v>
      </c>
    </row>
    <row r="12" spans="2:7" x14ac:dyDescent="0.2">
      <c r="B12" s="1" t="s">
        <v>11</v>
      </c>
      <c r="C12" s="9">
        <f>TINV(1-$C$4,1000000)*(SQRT(((0.5^2)/C9)*((C10-C9)/(C10-1))))</f>
        <v>9.7755458950140914E-2</v>
      </c>
    </row>
    <row r="16" spans="2:7" x14ac:dyDescent="0.2">
      <c r="E16" s="11"/>
    </row>
    <row r="17" spans="5:5" x14ac:dyDescent="0.2">
      <c r="E17" s="11"/>
    </row>
  </sheetData>
  <mergeCells count="2">
    <mergeCell ref="B7:F7"/>
    <mergeCell ref="B1:G1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r:id="rId5">
            <anchor moveWithCells="1">
              <from>
                <xdr:col>3</xdr:col>
                <xdr:colOff>749300</xdr:colOff>
                <xdr:row>1</xdr:row>
                <xdr:rowOff>127000</xdr:rowOff>
              </from>
              <to>
                <xdr:col>6</xdr:col>
                <xdr:colOff>25400</xdr:colOff>
                <xdr:row>5</xdr:row>
                <xdr:rowOff>25400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7">
            <anchor moveWithCells="1">
              <from>
                <xdr:col>3</xdr:col>
                <xdr:colOff>584200</xdr:colOff>
                <xdr:row>8</xdr:row>
                <xdr:rowOff>0</xdr:rowOff>
              </from>
              <to>
                <xdr:col>6</xdr:col>
                <xdr:colOff>406400</xdr:colOff>
                <xdr:row>13</xdr:row>
                <xdr:rowOff>114300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 DEL TAMAÑO DE MUESTRA</vt:lpstr>
      <vt:lpstr>ERROR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Brenlla Martínez</dc:creator>
  <cp:lastModifiedBy>Juan Carlos Rodriguez Gomez</cp:lastModifiedBy>
  <dcterms:created xsi:type="dcterms:W3CDTF">1997-05-21T08:29:45Z</dcterms:created>
  <dcterms:modified xsi:type="dcterms:W3CDTF">2019-04-10T13:58:28Z</dcterms:modified>
</cp:coreProperties>
</file>